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דוחות מאוחדים\"/>
    </mc:Choice>
  </mc:AlternateContent>
  <xr:revisionPtr revIDLastSave="0" documentId="8_{B444D264-FE01-4177-A5B3-49EBB15EFD38}" xr6:coauthVersionLast="47" xr6:coauthVersionMax="47" xr10:uidLastSave="{00000000-0000-0000-0000-000000000000}"/>
  <bookViews>
    <workbookView xWindow="3120" yWindow="3120" windowWidth="21600" windowHeight="11385"/>
  </bookViews>
  <sheets>
    <sheet name="נספח 1" sheetId="1" r:id="rId1"/>
    <sheet name="נספח 2" sheetId="2" r:id="rId2"/>
    <sheet name="נספח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2" l="1"/>
  <c r="B20" i="2" s="1"/>
  <c r="B9" i="1" s="1"/>
  <c r="B24" i="3"/>
  <c r="B22" i="1"/>
  <c r="B16" i="3"/>
  <c r="B21" i="1" s="1"/>
  <c r="B105" i="3"/>
  <c r="B59" i="2"/>
  <c r="B27" i="2"/>
  <c r="B12" i="1" s="1"/>
  <c r="B11" i="1" s="1"/>
  <c r="B31" i="2"/>
  <c r="B13" i="1"/>
  <c r="B10" i="2"/>
  <c r="B8" i="1" s="1"/>
  <c r="B43" i="3"/>
  <c r="B27" i="1"/>
  <c r="B47" i="3"/>
  <c r="B28" i="1" s="1"/>
  <c r="B101" i="3"/>
  <c r="B26" i="1" s="1"/>
  <c r="B54" i="3"/>
  <c r="B25" i="1"/>
  <c r="B36" i="3"/>
  <c r="B24" i="1"/>
  <c r="B30" i="3"/>
  <c r="B23" i="1" s="1"/>
  <c r="B55" i="2"/>
  <c r="B32" i="1"/>
  <c r="B49" i="2"/>
  <c r="B31" i="1"/>
  <c r="B30" i="1" s="1"/>
  <c r="B43" i="2"/>
  <c r="B18" i="1" s="1"/>
  <c r="B15" i="1" s="1"/>
  <c r="B37" i="2"/>
  <c r="B16" i="1"/>
  <c r="B7" i="1" l="1"/>
  <c r="B34" i="1" s="1"/>
  <c r="B38" i="1" s="1"/>
  <c r="B20" i="1"/>
  <c r="B37" i="1" s="1"/>
  <c r="B57" i="2"/>
  <c r="B103" i="3"/>
</calcChain>
</file>

<file path=xl/sharedStrings.xml><?xml version="1.0" encoding="utf-8"?>
<sst xmlns="http://schemas.openxmlformats.org/spreadsheetml/2006/main" count="171" uniqueCount="146">
  <si>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</si>
  <si>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</si>
  <si>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</si>
  <si>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</si>
  <si>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</si>
  <si>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אי.בי.אי</t>
  </si>
  <si>
    <t>צדדים שאינם קשורים</t>
  </si>
  <si>
    <t>פועלים סהר (*)</t>
  </si>
  <si>
    <t>עמלות קסטודיאן</t>
  </si>
  <si>
    <t>קסטודיאן א</t>
  </si>
  <si>
    <t>קסטודיאן ב</t>
  </si>
  <si>
    <t>אחרים</t>
  </si>
  <si>
    <t>פועלים סהר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</si>
  <si>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</si>
  <si>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</si>
  <si>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</si>
  <si>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</si>
  <si>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</si>
  <si>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</si>
  <si>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</si>
  <si>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</si>
  <si>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</si>
  <si>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תשלום בגין השקעה בתעודות סל</t>
  </si>
  <si>
    <t>CONSUMER STAPLES SELECT S</t>
  </si>
  <si>
    <t>HEALTH CARE SELECT SECTOR</t>
  </si>
  <si>
    <t>FINANCIAL SELECT SECTOR S</t>
  </si>
  <si>
    <t>ISHARES MSCI SOUTH KOREA</t>
  </si>
  <si>
    <t>CONSUMER DISCRETIONARY SE</t>
  </si>
  <si>
    <t>INDUSTRIAL SELECT SECTOR</t>
  </si>
  <si>
    <t>SPDR S&amp;P HOMEBUILDERS ETF</t>
  </si>
  <si>
    <t>SPDR S&amp;P CHINA ETF</t>
  </si>
  <si>
    <t>FIRST TRUST ISE-REVERE NA</t>
  </si>
  <si>
    <t>SPDR DOW JONES INDUSTRIAL</t>
  </si>
  <si>
    <t>iShares MDAX UCITS ETF DE</t>
  </si>
  <si>
    <t>ISHARES STOXX EUROPE 600</t>
  </si>
  <si>
    <t>SPDR S&amp;P METALS &amp; MINING</t>
  </si>
  <si>
    <t>EGSHARES EMERGING MARKETS</t>
  </si>
  <si>
    <t>WISDOMTREE JAPAN HEDGED E</t>
  </si>
  <si>
    <t>WISDOMTREE EMERGING MARKE</t>
  </si>
  <si>
    <t>VANGUARD S&amp;P 500 ETF</t>
  </si>
  <si>
    <t>POWERSHARES GOLDEN DRAGON</t>
  </si>
  <si>
    <t>ISHARES MSCI BRAZIL CAPPE</t>
  </si>
  <si>
    <t>ISHARES MSCI MEXICO CAPPE</t>
  </si>
  <si>
    <t>ISHARES MSCI ITALY CAPPED</t>
  </si>
  <si>
    <t>ISHARES MSCI SPAIN CAPPED</t>
  </si>
  <si>
    <t>FIRST TRUST DOW JONES INT</t>
  </si>
  <si>
    <t>ISHARES STOXX EUROPE MID</t>
  </si>
  <si>
    <t>ISHARES TRANSPORTATION AV</t>
  </si>
  <si>
    <t>ISHARES EUROPE ETF</t>
  </si>
  <si>
    <t>ISHARES MSCI ALL COUNTRY</t>
  </si>
  <si>
    <t>ISHARES MSCI HONG KONG ET</t>
  </si>
  <si>
    <t>ISHARES MSCI JAPAN ETF</t>
  </si>
  <si>
    <t>ISHARES STOXX EUROPE 50 U</t>
  </si>
  <si>
    <t>סך הכול עמלות ניהול חיצוני</t>
  </si>
  <si>
    <t>נוי 1 קרן תשתיות פרטית</t>
  </si>
  <si>
    <t>ספירה יתר קרן השקעה</t>
  </si>
  <si>
    <t>קרן אלפא</t>
  </si>
  <si>
    <t>קרן בית וגג</t>
  </si>
  <si>
    <t xml:space="preserve">Sphera Global Health Care </t>
  </si>
  <si>
    <t>Brack Capital Real Estate (India)</t>
  </si>
  <si>
    <t>פסגות ניירות ערך בע"מ</t>
  </si>
  <si>
    <t>סך הכל נכסים לסוף שנה קודמת</t>
  </si>
  <si>
    <t>סך תשלומים הנובעים מהשקעה בקרנות השקעה בישראל</t>
  </si>
  <si>
    <t>סך תשלומים הנובעים מהשקעה בקרנות השקעה בחו"ל</t>
  </si>
  <si>
    <t>סך תשלומים בגין השקעה בתעודות סל ישראליות</t>
  </si>
  <si>
    <t>סך תשלומים בגין השקעה בתעודות סל זרות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</si>
  <si>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</si>
  <si>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</si>
  <si>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</si>
  <si>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</si>
  <si>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</si>
  <si>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</si>
  <si>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8. סך נכסים לסוף תקופה קודמת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</si>
  <si>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</si>
  <si>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</si>
  <si>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</si>
  <si>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</si>
  <si>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</si>
  <si>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</si>
  <si>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</si>
  <si>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</si>
  <si>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</si>
  <si>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</si>
  <si>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</si>
  <si>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</si>
  <si>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</si>
  <si>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</si>
  <si>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</si>
  <si>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</si>
  <si>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</si>
  <si>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</si>
  <si>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</si>
  <si>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</si>
  <si>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</si>
  <si>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</si>
  <si>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</si>
  <si>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</si>
  <si>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</si>
  <si>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</si>
  <si>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</si>
  <si>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</si>
  <si>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</si>
  <si>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הנובע מהשקעה בקרנות השקעה בחו"ל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</si>
  <si>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</si>
  <si>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</si>
  <si>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</si>
  <si>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</si>
  <si>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</si>
  <si>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</si>
  <si>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</si>
  <si>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</si>
  <si>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</si>
  <si>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</si>
  <si>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 xml:space="preserve">  החברה לניהול קרן השתלמות לעובדי מדינה</t>
  </si>
  <si>
    <t>מנפיק תעודה א</t>
  </si>
  <si>
    <t>מנפיק תעודה ב</t>
  </si>
  <si>
    <t>UTILITIES SELECT SECTOR S</t>
  </si>
  <si>
    <t>WISDOMTREE INDIA EARNINGS</t>
  </si>
  <si>
    <t>ISHARES CHINA LARGE-CAP E</t>
  </si>
  <si>
    <t>GUGGENHEIM S&amp;P 500 EQUAL</t>
  </si>
  <si>
    <t>מיטב דש</t>
  </si>
  <si>
    <t>Ami Opportunities</t>
  </si>
  <si>
    <t>iShares Core DAX UCITS ET</t>
  </si>
  <si>
    <t>iShares Currency Hedged M</t>
  </si>
  <si>
    <t>POWERSHARES QQQ TRUST SER</t>
  </si>
  <si>
    <t>בנק דיסקונט</t>
  </si>
  <si>
    <t>נוי 2</t>
  </si>
  <si>
    <t>קרן נוקד</t>
  </si>
  <si>
    <t>ENERGY SELECT SECTOR SPDR</t>
  </si>
  <si>
    <t>iShares US Aerospace &amp; De</t>
  </si>
  <si>
    <t>SPDR S&amp;P500 ETF Trust</t>
  </si>
  <si>
    <t>Source JPX-Nikkei 400 UCI</t>
  </si>
  <si>
    <t>SPDR S&amp;P REGIONAL BANKING</t>
  </si>
  <si>
    <t>AVIVA INVESTORS SICAV - G</t>
  </si>
  <si>
    <t>US Global Jets ETF</t>
  </si>
  <si>
    <t>הבנק הפועלים</t>
  </si>
  <si>
    <t>קרן טוליפ</t>
  </si>
  <si>
    <t>קרן מניבים</t>
  </si>
  <si>
    <t>נספח 1 - סך התשלומים ששולמו בעד כל סוג של הוצאה ישירה לששת החודשים שנסתיימו ביום: 30/06/2016</t>
  </si>
  <si>
    <t>נספח 3 - פירוט עמלות ניהול חיצוני לששת החודשים שנסתיימו ביום: 30/06/2016</t>
  </si>
  <si>
    <t>נספח 2 - פירוט עמלות והוצאות לששת החודשים שנסתיימו ביום: 30/06/2016</t>
  </si>
  <si>
    <t>אקסלנס נשואה</t>
  </si>
  <si>
    <t>הבנק הבינלאומי</t>
  </si>
  <si>
    <t>Lyxor UCITS ETF CAC 40 DR</t>
  </si>
  <si>
    <t>Alto Fund</t>
  </si>
  <si>
    <t>Pi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</si>
</sst>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95" formatCode="_(* #,##0_);_(* \(#,##0\);_(* &quot;-&quot;??_);_(@_)"/>
  </numFmts>
  <fonts count="8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1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4" fillId="0" borderId="0" xfId="2" applyFont="1" applyFill="1" applyBorder="1" applyAlignment="1" applyProtection="1">
      <alignment horizontal="right" wrapText="1" readingOrder="2"/>
    </xf>
    <xf numFmtId="0" fontId="4" fillId="0" borderId="0" xfId="2" applyFont="1" applyFill="1" applyBorder="1" applyAlignment="1" applyProtection="1">
      <alignment horizontal="right" wrapText="1" indent="3" readingOrder="2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 applyProtection="1">
      <alignment horizontal="right" wrapText="1" readingOrder="2"/>
    </xf>
    <xf numFmtId="171" fontId="4" fillId="0" borderId="0" xfId="1" applyFont="1"/>
    <xf numFmtId="195" fontId="4" fillId="0" borderId="0" xfId="1" applyNumberFormat="1" applyFont="1"/>
    <xf numFmtId="171" fontId="7" fillId="0" borderId="0" xfId="1" applyFont="1"/>
    <xf numFmtId="0" fontId="7" fillId="0" borderId="0" xfId="2" applyFont="1" applyFill="1" applyBorder="1" applyAlignment="1" applyProtection="1">
      <alignment horizontal="left" wrapText="1" readingOrder="2"/>
    </xf>
    <xf numFmtId="0" fontId="7" fillId="0" borderId="0" xfId="2" applyFont="1" applyFill="1" applyBorder="1" applyAlignment="1" applyProtection="1">
      <alignment horizontal="left" wrapText="1" readingOrder="1"/>
    </xf>
    <xf numFmtId="171" fontId="3" fillId="0" borderId="0" xfId="1" applyFont="1"/>
    <xf numFmtId="171" fontId="2" fillId="0" borderId="0" xfId="1" applyFont="1" applyAlignment="1"/>
    <xf numFmtId="171" fontId="4" fillId="0" borderId="0" xfId="1" applyFont="1" applyFill="1" applyBorder="1" applyAlignment="1" applyProtection="1">
      <alignment horizontal="right" wrapText="1" readingOrder="2"/>
    </xf>
    <xf numFmtId="171" fontId="2" fillId="0" borderId="0" xfId="1" applyFont="1"/>
    <xf numFmtId="3" fontId="4" fillId="0" borderId="0" xfId="0" applyNumberFormat="1" applyFont="1"/>
    <xf numFmtId="171" fontId="7" fillId="0" borderId="0" xfId="1" applyFont="1" applyFill="1"/>
    <xf numFmtId="0" fontId="0" fillId="0" borderId="0" xfId="0" applyFill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rightToLeft="1" tabSelected="1" workbookViewId="0">
      <selection activeCell="B21" sqref="B21"/>
    </sheetView>
  </sheetViews>
  <sheetFormatPr defaultRowHeight="15" x14ac:dyDescent="0.25"/>
  <cols>
    <col min="1" max="1" width="71" customWidth="1"/>
    <col min="2" max="2" width="11.5" style="1" bestFit="1" customWidth="1"/>
  </cols>
  <sheetData>
    <row r="1" spans="1:10" ht="18.75" x14ac:dyDescent="0.3">
      <c r="A1" s="7" t="s">
        <v>113</v>
      </c>
      <c r="B1" s="7"/>
      <c r="C1" s="7"/>
      <c r="D1" s="6"/>
      <c r="E1" s="6"/>
      <c r="F1" s="6"/>
      <c r="G1" s="3"/>
      <c r="H1" s="3"/>
      <c r="I1" s="3"/>
      <c r="J1" s="3"/>
    </row>
    <row r="2" spans="1:10" ht="18.75" x14ac:dyDescent="0.3">
      <c r="A2" s="7"/>
      <c r="B2" s="7"/>
      <c r="C2" s="7"/>
      <c r="D2" s="6"/>
      <c r="E2" s="6"/>
      <c r="F2" s="6"/>
      <c r="G2" s="3"/>
      <c r="H2" s="3"/>
      <c r="I2" s="3"/>
      <c r="J2" s="3"/>
    </row>
    <row r="3" spans="1:10" ht="16.5" x14ac:dyDescent="0.25">
      <c r="A3" s="7" t="s">
        <v>138</v>
      </c>
      <c r="B3" s="7"/>
      <c r="C3" s="7"/>
      <c r="D3" s="3"/>
      <c r="E3" s="3"/>
      <c r="F3" s="3"/>
      <c r="G3" s="3"/>
      <c r="H3" s="3"/>
      <c r="I3" s="3"/>
      <c r="J3" s="3"/>
    </row>
    <row r="4" spans="1:10" ht="16.5" x14ac:dyDescent="0.25">
      <c r="A4" s="8"/>
      <c r="B4" s="8"/>
      <c r="C4" s="8"/>
      <c r="D4" s="3"/>
      <c r="E4" s="3"/>
      <c r="F4" s="3"/>
      <c r="G4" s="3"/>
      <c r="H4" s="3"/>
      <c r="I4" s="3"/>
      <c r="J4" s="3"/>
    </row>
    <row r="5" spans="1:10" ht="15.75" x14ac:dyDescent="0.25">
      <c r="B5" s="4" t="s">
        <v>0</v>
      </c>
    </row>
    <row r="7" spans="1:10" ht="15.75" x14ac:dyDescent="0.25">
      <c r="A7" s="4" t="s">
        <v>92</v>
      </c>
      <c r="B7" s="10">
        <f>SUM(B8:B9)</f>
        <v>330.35999999999996</v>
      </c>
    </row>
    <row r="8" spans="1:10" ht="15.75" x14ac:dyDescent="0.25">
      <c r="A8" s="5" t="s">
        <v>73</v>
      </c>
      <c r="B8" s="10">
        <f>'נספח 2'!B10</f>
        <v>38.83</v>
      </c>
    </row>
    <row r="9" spans="1:10" ht="15.75" x14ac:dyDescent="0.25">
      <c r="A9" s="5" t="s">
        <v>74</v>
      </c>
      <c r="B9" s="10">
        <f>'נספח 2'!B20</f>
        <v>291.52999999999997</v>
      </c>
    </row>
    <row r="10" spans="1:10" ht="15.75" x14ac:dyDescent="0.25">
      <c r="A10" s="4"/>
      <c r="B10" s="10"/>
    </row>
    <row r="11" spans="1:10" ht="15.75" x14ac:dyDescent="0.25">
      <c r="A11" s="4" t="s">
        <v>67</v>
      </c>
      <c r="B11" s="10">
        <f>SUM(B12:B13)</f>
        <v>23.75</v>
      </c>
    </row>
    <row r="12" spans="1:10" ht="15.75" x14ac:dyDescent="0.25">
      <c r="A12" s="5" t="s">
        <v>75</v>
      </c>
      <c r="B12" s="10">
        <f>'נספח 2'!B27</f>
        <v>0</v>
      </c>
    </row>
    <row r="13" spans="1:10" ht="15.75" x14ac:dyDescent="0.25">
      <c r="A13" s="5" t="s">
        <v>76</v>
      </c>
      <c r="B13" s="10">
        <f>'נספח 2'!B31</f>
        <v>23.75</v>
      </c>
    </row>
    <row r="14" spans="1:10" ht="15.75" x14ac:dyDescent="0.25">
      <c r="A14" s="4"/>
      <c r="B14" s="10"/>
    </row>
    <row r="15" spans="1:10" ht="15.75" x14ac:dyDescent="0.25">
      <c r="A15" s="4" t="s">
        <v>68</v>
      </c>
      <c r="B15" s="10">
        <f>SUM(B16:B18)</f>
        <v>0</v>
      </c>
    </row>
    <row r="16" spans="1:10" ht="31.5" x14ac:dyDescent="0.25">
      <c r="A16" s="5" t="s">
        <v>94</v>
      </c>
      <c r="B16" s="10">
        <f>'נספח 2'!B37</f>
        <v>0</v>
      </c>
    </row>
    <row r="17" spans="1:2" ht="15.75" x14ac:dyDescent="0.25">
      <c r="A17" s="5" t="s">
        <v>77</v>
      </c>
      <c r="B17" s="10">
        <v>0</v>
      </c>
    </row>
    <row r="18" spans="1:2" ht="15.75" x14ac:dyDescent="0.25">
      <c r="A18" s="5" t="s">
        <v>78</v>
      </c>
      <c r="B18" s="10">
        <f>'נספח 2'!B43</f>
        <v>0</v>
      </c>
    </row>
    <row r="19" spans="1:2" ht="15.75" x14ac:dyDescent="0.25">
      <c r="A19" s="4"/>
      <c r="B19" s="10"/>
    </row>
    <row r="20" spans="1:2" ht="15.75" x14ac:dyDescent="0.25">
      <c r="A20" s="4" t="s">
        <v>69</v>
      </c>
      <c r="B20" s="10">
        <f>SUM(B21:B28)</f>
        <v>1059.2700000000002</v>
      </c>
    </row>
    <row r="21" spans="1:2" ht="15.75" x14ac:dyDescent="0.25">
      <c r="A21" s="5" t="s">
        <v>79</v>
      </c>
      <c r="B21" s="10">
        <f>'נספח 3'!B16</f>
        <v>363.61</v>
      </c>
    </row>
    <row r="22" spans="1:2" ht="15.75" x14ac:dyDescent="0.25">
      <c r="A22" s="5" t="s">
        <v>80</v>
      </c>
      <c r="B22" s="10">
        <f>'נספח 3'!B24</f>
        <v>277.31</v>
      </c>
    </row>
    <row r="23" spans="1:2" ht="15.75" x14ac:dyDescent="0.25">
      <c r="A23" s="5" t="s">
        <v>81</v>
      </c>
      <c r="B23" s="10">
        <f>'נספח 3'!B30</f>
        <v>0</v>
      </c>
    </row>
    <row r="24" spans="1:2" ht="15.75" x14ac:dyDescent="0.25">
      <c r="A24" s="5" t="s">
        <v>82</v>
      </c>
      <c r="B24" s="10">
        <f>'נספח 3'!B36</f>
        <v>0</v>
      </c>
    </row>
    <row r="25" spans="1:2" ht="15.75" x14ac:dyDescent="0.25">
      <c r="A25" s="5" t="s">
        <v>83</v>
      </c>
      <c r="B25" s="10">
        <f>'נספח 3'!B54</f>
        <v>0</v>
      </c>
    </row>
    <row r="26" spans="1:2" ht="15.75" x14ac:dyDescent="0.25">
      <c r="A26" s="5" t="s">
        <v>84</v>
      </c>
      <c r="B26" s="10">
        <f>'נספח 3'!B101</f>
        <v>399.22</v>
      </c>
    </row>
    <row r="27" spans="1:2" ht="15.75" x14ac:dyDescent="0.25">
      <c r="A27" s="5" t="s">
        <v>85</v>
      </c>
      <c r="B27" s="10">
        <f>'נספח 3'!B43</f>
        <v>0</v>
      </c>
    </row>
    <row r="28" spans="1:2" ht="15.75" x14ac:dyDescent="0.25">
      <c r="A28" s="5" t="s">
        <v>86</v>
      </c>
      <c r="B28" s="10">
        <f>'נספח 3'!B47</f>
        <v>19.13</v>
      </c>
    </row>
    <row r="29" spans="1:2" ht="15.75" x14ac:dyDescent="0.25">
      <c r="A29" s="4"/>
      <c r="B29" s="10"/>
    </row>
    <row r="30" spans="1:2" ht="15.75" x14ac:dyDescent="0.25">
      <c r="A30" s="4" t="s">
        <v>70</v>
      </c>
      <c r="B30" s="10">
        <f>SUM(B31:B32)</f>
        <v>0</v>
      </c>
    </row>
    <row r="31" spans="1:2" ht="15.75" x14ac:dyDescent="0.25">
      <c r="A31" s="5" t="s">
        <v>87</v>
      </c>
      <c r="B31" s="10">
        <f>'נספח 2'!B49</f>
        <v>0</v>
      </c>
    </row>
    <row r="32" spans="1:2" ht="15.75" x14ac:dyDescent="0.25">
      <c r="A32" s="5" t="s">
        <v>88</v>
      </c>
      <c r="B32" s="10">
        <f>'נספח 2'!B55</f>
        <v>0</v>
      </c>
    </row>
    <row r="33" spans="1:2" ht="15.75" x14ac:dyDescent="0.25">
      <c r="A33" s="4"/>
      <c r="B33" s="15"/>
    </row>
    <row r="34" spans="1:2" ht="15.75" x14ac:dyDescent="0.25">
      <c r="A34" s="4" t="s">
        <v>89</v>
      </c>
      <c r="B34" s="10">
        <f>B7+B11+B15+B20+B30</f>
        <v>1413.38</v>
      </c>
    </row>
    <row r="35" spans="1:2" ht="15.75" x14ac:dyDescent="0.25">
      <c r="A35" s="4"/>
      <c r="B35" s="10"/>
    </row>
    <row r="36" spans="1:2" ht="15.75" x14ac:dyDescent="0.25">
      <c r="A36" s="4" t="s">
        <v>71</v>
      </c>
      <c r="B36" s="10"/>
    </row>
    <row r="37" spans="1:2" ht="31.5" x14ac:dyDescent="0.25">
      <c r="A37" s="5" t="s">
        <v>90</v>
      </c>
      <c r="B37" s="10">
        <f>(B16+B20+B32)/B40*100</f>
        <v>4.4240491658470278E-2</v>
      </c>
    </row>
    <row r="38" spans="1:2" ht="31.5" x14ac:dyDescent="0.25">
      <c r="A38" s="5" t="s">
        <v>91</v>
      </c>
      <c r="B38" s="10">
        <f>B34/B40*100</f>
        <v>5.9029922588432336E-2</v>
      </c>
    </row>
    <row r="39" spans="1:2" ht="15.75" x14ac:dyDescent="0.25">
      <c r="A39" s="4"/>
      <c r="B39" s="10"/>
    </row>
    <row r="40" spans="1:2" ht="15.75" x14ac:dyDescent="0.25">
      <c r="A40" s="4" t="s">
        <v>72</v>
      </c>
      <c r="B40" s="19">
        <v>2394345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rightToLeft="1" zoomScaleNormal="100" workbookViewId="0">
      <selection activeCell="B9" sqref="B9"/>
    </sheetView>
  </sheetViews>
  <sheetFormatPr defaultRowHeight="14.25" x14ac:dyDescent="0.2"/>
  <cols>
    <col min="1" max="1" width="56.75" customWidth="1"/>
    <col min="2" max="2" width="11.5" style="18" bestFit="1" customWidth="1"/>
  </cols>
  <sheetData>
    <row r="1" spans="1:8" ht="16.5" x14ac:dyDescent="0.25">
      <c r="A1" s="7" t="s">
        <v>113</v>
      </c>
      <c r="B1" s="16"/>
      <c r="C1" s="3"/>
      <c r="D1" s="3"/>
      <c r="E1" s="3"/>
      <c r="F1" s="3"/>
      <c r="G1" s="3"/>
      <c r="H1" s="3"/>
    </row>
    <row r="2" spans="1:8" ht="16.5" x14ac:dyDescent="0.25">
      <c r="A2" s="7"/>
      <c r="B2" s="16"/>
      <c r="C2" s="3"/>
      <c r="D2" s="3"/>
      <c r="E2" s="3"/>
      <c r="F2" s="3"/>
      <c r="G2" s="3"/>
      <c r="H2" s="3"/>
    </row>
    <row r="3" spans="1:8" ht="16.5" x14ac:dyDescent="0.25">
      <c r="A3" s="7" t="s">
        <v>140</v>
      </c>
      <c r="B3" s="16"/>
      <c r="C3" s="3"/>
      <c r="D3" s="3"/>
      <c r="E3" s="3"/>
      <c r="F3" s="3"/>
      <c r="G3" s="3"/>
      <c r="H3" s="3"/>
    </row>
    <row r="4" spans="1:8" ht="16.5" x14ac:dyDescent="0.25">
      <c r="A4" s="7"/>
      <c r="B4" s="16"/>
      <c r="C4" s="3"/>
      <c r="D4" s="3"/>
      <c r="E4" s="3"/>
      <c r="F4" s="3"/>
      <c r="G4" s="3"/>
      <c r="H4" s="3"/>
    </row>
    <row r="5" spans="1:8" ht="15.75" x14ac:dyDescent="0.25">
      <c r="B5" s="17" t="s">
        <v>0</v>
      </c>
    </row>
    <row r="6" spans="1:8" ht="15.75" x14ac:dyDescent="0.25">
      <c r="B6" s="17"/>
    </row>
    <row r="7" spans="1:8" ht="15.75" x14ac:dyDescent="0.25">
      <c r="A7" s="4" t="s">
        <v>93</v>
      </c>
    </row>
    <row r="8" spans="1:8" ht="15.75" x14ac:dyDescent="0.25">
      <c r="A8" s="4" t="s">
        <v>4</v>
      </c>
      <c r="B8" s="10"/>
    </row>
    <row r="9" spans="1:8" ht="15.75" x14ac:dyDescent="0.25">
      <c r="A9" s="9" t="s">
        <v>5</v>
      </c>
      <c r="B9" s="12">
        <v>38.83</v>
      </c>
    </row>
    <row r="10" spans="1:8" ht="15.75" x14ac:dyDescent="0.25">
      <c r="A10" s="4" t="s">
        <v>109</v>
      </c>
      <c r="B10" s="10">
        <f>SUM(B9)</f>
        <v>38.83</v>
      </c>
    </row>
    <row r="11" spans="1:8" ht="15.75" x14ac:dyDescent="0.25">
      <c r="A11" s="4"/>
      <c r="B11" s="12"/>
    </row>
    <row r="12" spans="1:8" ht="15.75" x14ac:dyDescent="0.25">
      <c r="A12" s="4" t="s">
        <v>6</v>
      </c>
      <c r="B12" s="10"/>
    </row>
    <row r="13" spans="1:8" ht="15.75" x14ac:dyDescent="0.25">
      <c r="A13" s="9" t="s">
        <v>7</v>
      </c>
      <c r="B13" s="12">
        <f>270.24+6.08</f>
        <v>276.32</v>
      </c>
    </row>
    <row r="14" spans="1:8" ht="15.75" x14ac:dyDescent="0.25">
      <c r="A14" s="9" t="s">
        <v>125</v>
      </c>
      <c r="B14" s="12">
        <v>4.7300000000000004</v>
      </c>
    </row>
    <row r="15" spans="1:8" ht="15.75" x14ac:dyDescent="0.25">
      <c r="A15" s="9" t="s">
        <v>135</v>
      </c>
      <c r="B15" s="12">
        <v>2.52</v>
      </c>
    </row>
    <row r="16" spans="1:8" ht="15.75" x14ac:dyDescent="0.25">
      <c r="A16" s="9" t="s">
        <v>141</v>
      </c>
      <c r="B16" s="12">
        <v>3.63</v>
      </c>
    </row>
    <row r="17" spans="1:2" ht="15.75" x14ac:dyDescent="0.25">
      <c r="A17" s="9" t="s">
        <v>60</v>
      </c>
      <c r="B17" s="12">
        <v>3.68</v>
      </c>
    </row>
    <row r="18" spans="1:2" ht="15.75" x14ac:dyDescent="0.25">
      <c r="A18" s="9" t="s">
        <v>142</v>
      </c>
      <c r="B18" s="12">
        <v>0.33</v>
      </c>
    </row>
    <row r="19" spans="1:2" ht="15.75" x14ac:dyDescent="0.25">
      <c r="A19" s="9" t="s">
        <v>120</v>
      </c>
      <c r="B19" s="12">
        <v>0.32</v>
      </c>
    </row>
    <row r="20" spans="1:2" ht="15.75" x14ac:dyDescent="0.25">
      <c r="A20" s="4" t="s">
        <v>110</v>
      </c>
      <c r="B20" s="10">
        <f>SUM(B13:B19)</f>
        <v>291.52999999999997</v>
      </c>
    </row>
    <row r="21" spans="1:2" ht="15.75" x14ac:dyDescent="0.25">
      <c r="A21" s="4"/>
      <c r="B21" s="10"/>
    </row>
    <row r="22" spans="1:2" ht="15.75" x14ac:dyDescent="0.25">
      <c r="A22" s="4" t="s">
        <v>8</v>
      </c>
      <c r="B22" s="10"/>
    </row>
    <row r="23" spans="1:2" ht="15.75" x14ac:dyDescent="0.25">
      <c r="A23" s="4" t="s">
        <v>4</v>
      </c>
      <c r="B23" s="10"/>
    </row>
    <row r="24" spans="1:2" ht="15.75" x14ac:dyDescent="0.25">
      <c r="A24" s="9" t="s">
        <v>9</v>
      </c>
      <c r="B24" s="12">
        <v>0</v>
      </c>
    </row>
    <row r="25" spans="1:2" ht="15.75" x14ac:dyDescent="0.25">
      <c r="A25" s="9" t="s">
        <v>10</v>
      </c>
      <c r="B25" s="12">
        <v>0</v>
      </c>
    </row>
    <row r="26" spans="1:2" ht="15.75" x14ac:dyDescent="0.25">
      <c r="A26" s="9" t="s">
        <v>11</v>
      </c>
      <c r="B26" s="12">
        <v>0</v>
      </c>
    </row>
    <row r="27" spans="1:2" ht="15.75" x14ac:dyDescent="0.25">
      <c r="A27" s="4" t="s">
        <v>112</v>
      </c>
      <c r="B27" s="10">
        <f>SUM(B24:B26)</f>
        <v>0</v>
      </c>
    </row>
    <row r="28" spans="1:2" ht="15.75" x14ac:dyDescent="0.25">
      <c r="B28" s="10"/>
    </row>
    <row r="29" spans="1:2" ht="15.75" x14ac:dyDescent="0.25">
      <c r="A29" s="4" t="s">
        <v>6</v>
      </c>
      <c r="B29" s="10"/>
    </row>
    <row r="30" spans="1:2" ht="15.75" x14ac:dyDescent="0.25">
      <c r="A30" s="9" t="s">
        <v>12</v>
      </c>
      <c r="B30" s="12">
        <v>23.75</v>
      </c>
    </row>
    <row r="31" spans="1:2" ht="15.75" x14ac:dyDescent="0.25">
      <c r="A31" s="4" t="s">
        <v>111</v>
      </c>
      <c r="B31" s="10">
        <f>SUM(B30)</f>
        <v>23.75</v>
      </c>
    </row>
    <row r="32" spans="1:2" ht="15.75" x14ac:dyDescent="0.25">
      <c r="A32" s="4"/>
      <c r="B32" s="10"/>
    </row>
    <row r="33" spans="1:2" ht="15.75" x14ac:dyDescent="0.25">
      <c r="A33" s="4" t="s">
        <v>95</v>
      </c>
      <c r="B33" s="10"/>
    </row>
    <row r="34" spans="1:2" ht="15.75" x14ac:dyDescent="0.25">
      <c r="A34" s="9" t="s">
        <v>14</v>
      </c>
      <c r="B34" s="12">
        <v>0</v>
      </c>
    </row>
    <row r="35" spans="1:2" ht="15.75" x14ac:dyDescent="0.25">
      <c r="A35" s="9" t="s">
        <v>15</v>
      </c>
      <c r="B35" s="12">
        <v>0</v>
      </c>
    </row>
    <row r="36" spans="1:2" ht="15.75" x14ac:dyDescent="0.25">
      <c r="A36" s="9" t="s">
        <v>11</v>
      </c>
      <c r="B36" s="12">
        <v>0</v>
      </c>
    </row>
    <row r="37" spans="1:2" ht="15.75" x14ac:dyDescent="0.25">
      <c r="A37" s="4" t="s">
        <v>96</v>
      </c>
      <c r="B37" s="10">
        <f>SUM(B34:B36)</f>
        <v>0</v>
      </c>
    </row>
    <row r="38" spans="1:2" ht="15.75" x14ac:dyDescent="0.25">
      <c r="A38" s="4"/>
      <c r="B38" s="10"/>
    </row>
    <row r="39" spans="1:2" ht="15.75" x14ac:dyDescent="0.25">
      <c r="A39" s="4" t="s">
        <v>13</v>
      </c>
      <c r="B39" s="10"/>
    </row>
    <row r="40" spans="1:2" ht="15.75" x14ac:dyDescent="0.25">
      <c r="A40" s="9" t="s">
        <v>14</v>
      </c>
      <c r="B40" s="12">
        <v>0</v>
      </c>
    </row>
    <row r="41" spans="1:2" ht="15.75" x14ac:dyDescent="0.25">
      <c r="A41" s="9" t="s">
        <v>15</v>
      </c>
      <c r="B41" s="12">
        <v>0</v>
      </c>
    </row>
    <row r="42" spans="1:2" ht="15.75" x14ac:dyDescent="0.25">
      <c r="A42" s="9" t="s">
        <v>11</v>
      </c>
      <c r="B42" s="12">
        <v>0</v>
      </c>
    </row>
    <row r="43" spans="1:2" ht="15.75" x14ac:dyDescent="0.25">
      <c r="A43" s="4" t="s">
        <v>1</v>
      </c>
      <c r="B43" s="10">
        <f>SUM(B40:B42)</f>
        <v>0</v>
      </c>
    </row>
    <row r="44" spans="1:2" ht="15.75" x14ac:dyDescent="0.25">
      <c r="A44" s="4"/>
      <c r="B44" s="10"/>
    </row>
    <row r="45" spans="1:2" ht="15.75" x14ac:dyDescent="0.25">
      <c r="A45" s="4" t="s">
        <v>97</v>
      </c>
      <c r="B45" s="10"/>
    </row>
    <row r="46" spans="1:2" ht="15.75" x14ac:dyDescent="0.25">
      <c r="A46" s="9" t="s">
        <v>14</v>
      </c>
      <c r="B46" s="12">
        <v>0</v>
      </c>
    </row>
    <row r="47" spans="1:2" ht="15.75" x14ac:dyDescent="0.25">
      <c r="A47" s="9" t="s">
        <v>15</v>
      </c>
      <c r="B47" s="12">
        <v>0</v>
      </c>
    </row>
    <row r="48" spans="1:2" ht="15.75" x14ac:dyDescent="0.25">
      <c r="A48" s="9" t="s">
        <v>11</v>
      </c>
      <c r="B48" s="12">
        <v>0</v>
      </c>
    </row>
    <row r="49" spans="1:2" ht="15.75" x14ac:dyDescent="0.25">
      <c r="A49" s="4" t="s">
        <v>98</v>
      </c>
      <c r="B49" s="10">
        <f>SUM(B46:B48)</f>
        <v>0</v>
      </c>
    </row>
    <row r="50" spans="1:2" ht="15.75" x14ac:dyDescent="0.25">
      <c r="A50" s="4"/>
      <c r="B50" s="10"/>
    </row>
    <row r="51" spans="1:2" ht="15.75" x14ac:dyDescent="0.25">
      <c r="A51" s="4" t="s">
        <v>99</v>
      </c>
      <c r="B51" s="10"/>
    </row>
    <row r="52" spans="1:2" ht="15.75" x14ac:dyDescent="0.25">
      <c r="A52" s="9" t="s">
        <v>14</v>
      </c>
      <c r="B52" s="12">
        <v>0</v>
      </c>
    </row>
    <row r="53" spans="1:2" ht="15.75" x14ac:dyDescent="0.25">
      <c r="A53" s="9" t="s">
        <v>15</v>
      </c>
      <c r="B53" s="12">
        <v>0</v>
      </c>
    </row>
    <row r="54" spans="1:2" ht="15.75" x14ac:dyDescent="0.25">
      <c r="A54" s="9" t="s">
        <v>11</v>
      </c>
      <c r="B54" s="12">
        <v>0</v>
      </c>
    </row>
    <row r="55" spans="1:2" ht="15.75" x14ac:dyDescent="0.25">
      <c r="A55" s="4" t="s">
        <v>66</v>
      </c>
      <c r="B55" s="10">
        <f>SUM(B52:B54)</f>
        <v>0</v>
      </c>
    </row>
    <row r="56" spans="1:2" ht="15.75" x14ac:dyDescent="0.25">
      <c r="A56" s="4"/>
      <c r="B56" s="10"/>
    </row>
    <row r="57" spans="1:2" ht="15.75" x14ac:dyDescent="0.25">
      <c r="A57" s="4" t="s">
        <v>16</v>
      </c>
      <c r="B57" s="10">
        <f>B10+B20+B27+B31+B37+B43+B49+B55</f>
        <v>354.10999999999996</v>
      </c>
    </row>
    <row r="58" spans="1:2" ht="15.75" x14ac:dyDescent="0.25">
      <c r="A58" s="4"/>
      <c r="B58" s="10"/>
    </row>
    <row r="59" spans="1:2" ht="15.75" x14ac:dyDescent="0.25">
      <c r="A59" s="4" t="s">
        <v>61</v>
      </c>
      <c r="B59" s="11">
        <f>'נספח 1'!B40</f>
        <v>2394345</v>
      </c>
    </row>
    <row r="60" spans="1:2" ht="15.75" x14ac:dyDescent="0.25">
      <c r="A60" s="4"/>
      <c r="B60" s="10"/>
    </row>
    <row r="61" spans="1:2" ht="15.75" x14ac:dyDescent="0.25">
      <c r="A61" s="4" t="s">
        <v>100</v>
      </c>
      <c r="B61" s="15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rightToLeft="1" workbookViewId="0">
      <selection activeCell="A22" sqref="A22"/>
    </sheetView>
  </sheetViews>
  <sheetFormatPr defaultRowHeight="14.25" x14ac:dyDescent="0.2"/>
  <cols>
    <col min="1" max="1" width="45.625" customWidth="1"/>
    <col min="2" max="2" width="12" style="18" customWidth="1"/>
  </cols>
  <sheetData>
    <row r="1" spans="1:8" ht="16.5" x14ac:dyDescent="0.25">
      <c r="A1" s="7" t="s">
        <v>113</v>
      </c>
      <c r="B1" s="16"/>
      <c r="C1" s="3"/>
      <c r="D1" s="3"/>
      <c r="E1" s="3"/>
      <c r="F1" s="3"/>
      <c r="G1" s="3"/>
      <c r="H1" s="3"/>
    </row>
    <row r="2" spans="1:8" ht="16.5" x14ac:dyDescent="0.25">
      <c r="A2" s="7"/>
      <c r="B2" s="16"/>
      <c r="C2" s="3"/>
      <c r="D2" s="3"/>
      <c r="E2" s="3"/>
      <c r="F2" s="3"/>
      <c r="G2" s="3"/>
      <c r="H2" s="3"/>
    </row>
    <row r="3" spans="1:8" ht="16.5" x14ac:dyDescent="0.25">
      <c r="A3" s="7" t="s">
        <v>139</v>
      </c>
      <c r="B3" s="16"/>
      <c r="C3" s="3"/>
      <c r="D3" s="3"/>
      <c r="E3" s="3"/>
      <c r="F3" s="3"/>
      <c r="G3" s="3"/>
      <c r="H3" s="3"/>
    </row>
    <row r="4" spans="1:8" ht="15" x14ac:dyDescent="0.25">
      <c r="A4" s="2"/>
      <c r="B4" s="16"/>
      <c r="C4" s="3"/>
      <c r="D4" s="3"/>
      <c r="E4" s="3"/>
      <c r="F4" s="3"/>
      <c r="G4" s="3"/>
      <c r="H4" s="3"/>
    </row>
    <row r="5" spans="1:8" ht="15.75" x14ac:dyDescent="0.25">
      <c r="B5" s="17" t="s">
        <v>0</v>
      </c>
    </row>
    <row r="7" spans="1:8" ht="15.75" x14ac:dyDescent="0.25">
      <c r="A7" s="4" t="s">
        <v>101</v>
      </c>
    </row>
    <row r="8" spans="1:8" ht="15.75" x14ac:dyDescent="0.25">
      <c r="A8" s="9" t="s">
        <v>54</v>
      </c>
      <c r="B8" s="20">
        <v>34.32</v>
      </c>
    </row>
    <row r="9" spans="1:8" ht="15.75" x14ac:dyDescent="0.25">
      <c r="A9" s="9" t="s">
        <v>126</v>
      </c>
      <c r="B9" s="20">
        <v>56.63</v>
      </c>
    </row>
    <row r="10" spans="1:8" ht="15.75" x14ac:dyDescent="0.25">
      <c r="A10" s="9" t="s">
        <v>57</v>
      </c>
      <c r="B10" s="20">
        <v>28.8</v>
      </c>
    </row>
    <row r="11" spans="1:8" ht="15.75" x14ac:dyDescent="0.25">
      <c r="A11" s="9" t="s">
        <v>127</v>
      </c>
      <c r="B11" s="20">
        <v>34.450000000000003</v>
      </c>
    </row>
    <row r="12" spans="1:8" ht="15.75" x14ac:dyDescent="0.25">
      <c r="A12" s="9" t="s">
        <v>137</v>
      </c>
      <c r="B12" s="20">
        <v>26.68</v>
      </c>
    </row>
    <row r="13" spans="1:8" ht="15.75" x14ac:dyDescent="0.25">
      <c r="A13" s="9" t="s">
        <v>136</v>
      </c>
      <c r="B13" s="20">
        <v>36.94</v>
      </c>
    </row>
    <row r="14" spans="1:8" ht="15.75" x14ac:dyDescent="0.25">
      <c r="A14" s="9" t="s">
        <v>55</v>
      </c>
      <c r="B14" s="20">
        <v>88.79</v>
      </c>
    </row>
    <row r="15" spans="1:8" ht="15.75" x14ac:dyDescent="0.25">
      <c r="A15" s="9" t="s">
        <v>56</v>
      </c>
      <c r="B15" s="20">
        <v>57</v>
      </c>
    </row>
    <row r="16" spans="1:8" ht="15.75" x14ac:dyDescent="0.25">
      <c r="A16" s="4" t="s">
        <v>62</v>
      </c>
      <c r="B16" s="10">
        <f>SUM(B8:B15)</f>
        <v>363.61</v>
      </c>
    </row>
    <row r="17" spans="1:2" ht="15.75" x14ac:dyDescent="0.25">
      <c r="A17" s="9"/>
      <c r="B17" s="12"/>
    </row>
    <row r="18" spans="1:2" ht="15.75" x14ac:dyDescent="0.25">
      <c r="A18" s="4" t="s">
        <v>102</v>
      </c>
      <c r="B18" s="12"/>
    </row>
    <row r="19" spans="1:2" ht="15.75" x14ac:dyDescent="0.25">
      <c r="A19" s="14" t="s">
        <v>59</v>
      </c>
      <c r="B19" s="20">
        <v>26.27</v>
      </c>
    </row>
    <row r="20" spans="1:2" ht="15.75" x14ac:dyDescent="0.25">
      <c r="A20" s="14" t="s">
        <v>58</v>
      </c>
      <c r="B20" s="20">
        <v>35.49</v>
      </c>
    </row>
    <row r="21" spans="1:2" s="21" customFormat="1" ht="15.75" x14ac:dyDescent="0.25">
      <c r="A21" s="14" t="s">
        <v>144</v>
      </c>
      <c r="B21" s="20">
        <v>85.21</v>
      </c>
    </row>
    <row r="22" spans="1:2" s="21" customFormat="1" ht="15.75" x14ac:dyDescent="0.25">
      <c r="A22" s="14" t="s">
        <v>145</v>
      </c>
      <c r="B22" s="20">
        <v>38.46</v>
      </c>
    </row>
    <row r="23" spans="1:2" ht="15.75" x14ac:dyDescent="0.25">
      <c r="A23" s="14" t="s">
        <v>121</v>
      </c>
      <c r="B23" s="20">
        <v>91.88</v>
      </c>
    </row>
    <row r="24" spans="1:2" ht="15.75" x14ac:dyDescent="0.25">
      <c r="A24" s="4" t="s">
        <v>63</v>
      </c>
      <c r="B24" s="10">
        <f>SUM(B19:B23)</f>
        <v>277.31</v>
      </c>
    </row>
    <row r="25" spans="1:2" ht="15.75" x14ac:dyDescent="0.25">
      <c r="A25" s="4"/>
      <c r="B25" s="10"/>
    </row>
    <row r="26" spans="1:2" ht="15.75" x14ac:dyDescent="0.25">
      <c r="A26" s="4" t="s">
        <v>18</v>
      </c>
      <c r="B26" s="12"/>
    </row>
    <row r="27" spans="1:2" ht="15.75" x14ac:dyDescent="0.25">
      <c r="A27" s="9" t="s">
        <v>14</v>
      </c>
      <c r="B27" s="12">
        <v>0</v>
      </c>
    </row>
    <row r="28" spans="1:2" ht="15.75" x14ac:dyDescent="0.25">
      <c r="A28" s="9" t="s">
        <v>15</v>
      </c>
      <c r="B28" s="12">
        <v>0</v>
      </c>
    </row>
    <row r="29" spans="1:2" ht="15.75" x14ac:dyDescent="0.25">
      <c r="A29" s="9" t="s">
        <v>11</v>
      </c>
      <c r="B29" s="12">
        <v>0</v>
      </c>
    </row>
    <row r="30" spans="1:2" ht="15.75" x14ac:dyDescent="0.25">
      <c r="A30" s="4" t="s">
        <v>2</v>
      </c>
      <c r="B30" s="10">
        <f>SUM(B27:B29)</f>
        <v>0</v>
      </c>
    </row>
    <row r="31" spans="1:2" ht="15.75" x14ac:dyDescent="0.25">
      <c r="A31" s="4"/>
      <c r="B31" s="10"/>
    </row>
    <row r="32" spans="1:2" ht="15.75" x14ac:dyDescent="0.25">
      <c r="A32" s="4" t="s">
        <v>19</v>
      </c>
      <c r="B32" s="12"/>
    </row>
    <row r="33" spans="1:2" ht="15.75" x14ac:dyDescent="0.25">
      <c r="A33" s="9" t="s">
        <v>14</v>
      </c>
      <c r="B33" s="12">
        <v>0</v>
      </c>
    </row>
    <row r="34" spans="1:2" ht="15.75" x14ac:dyDescent="0.25">
      <c r="A34" s="9" t="s">
        <v>15</v>
      </c>
      <c r="B34" s="12">
        <v>0</v>
      </c>
    </row>
    <row r="35" spans="1:2" ht="15.75" x14ac:dyDescent="0.25">
      <c r="A35" s="9" t="s">
        <v>11</v>
      </c>
      <c r="B35" s="12">
        <v>0</v>
      </c>
    </row>
    <row r="36" spans="1:2" ht="15.75" x14ac:dyDescent="0.25">
      <c r="B36" s="10">
        <f>SUM(B33:B35)</f>
        <v>0</v>
      </c>
    </row>
    <row r="37" spans="1:2" ht="15.75" x14ac:dyDescent="0.25">
      <c r="A37" s="4"/>
      <c r="B37" s="10"/>
    </row>
    <row r="38" spans="1:2" ht="15.75" x14ac:dyDescent="0.25">
      <c r="A38" s="4" t="s">
        <v>103</v>
      </c>
      <c r="B38" s="12"/>
    </row>
    <row r="39" spans="1:2" ht="15.75" x14ac:dyDescent="0.25">
      <c r="A39" s="4" t="s">
        <v>104</v>
      </c>
      <c r="B39" s="12"/>
    </row>
    <row r="40" spans="1:2" ht="15.75" x14ac:dyDescent="0.25">
      <c r="A40" s="9" t="s">
        <v>20</v>
      </c>
      <c r="B40" s="12">
        <v>0</v>
      </c>
    </row>
    <row r="41" spans="1:2" ht="15.75" x14ac:dyDescent="0.25">
      <c r="A41" s="9" t="s">
        <v>21</v>
      </c>
      <c r="B41" s="12">
        <v>0</v>
      </c>
    </row>
    <row r="42" spans="1:2" ht="15.75" x14ac:dyDescent="0.25">
      <c r="A42" s="9" t="s">
        <v>11</v>
      </c>
      <c r="B42" s="12">
        <v>0</v>
      </c>
    </row>
    <row r="43" spans="1:2" ht="15.75" x14ac:dyDescent="0.25">
      <c r="A43" s="4" t="s">
        <v>3</v>
      </c>
      <c r="B43" s="10">
        <f>SUM(B40:B42)</f>
        <v>0</v>
      </c>
    </row>
    <row r="44" spans="1:2" ht="15.75" x14ac:dyDescent="0.25">
      <c r="A44" s="9"/>
      <c r="B44" s="12"/>
    </row>
    <row r="45" spans="1:2" ht="15.75" x14ac:dyDescent="0.25">
      <c r="A45" s="4" t="s">
        <v>105</v>
      </c>
      <c r="B45" s="10"/>
    </row>
    <row r="46" spans="1:2" ht="15.75" x14ac:dyDescent="0.25">
      <c r="A46" s="13" t="s">
        <v>133</v>
      </c>
      <c r="B46" s="12">
        <v>19.13</v>
      </c>
    </row>
    <row r="47" spans="1:2" ht="15.75" x14ac:dyDescent="0.25">
      <c r="A47" s="4" t="s">
        <v>108</v>
      </c>
      <c r="B47" s="10">
        <f>SUM(B46:B46)</f>
        <v>19.13</v>
      </c>
    </row>
    <row r="48" spans="1:2" ht="15.75" x14ac:dyDescent="0.25">
      <c r="A48" s="4"/>
      <c r="B48" s="10"/>
    </row>
    <row r="49" spans="1:2" ht="15.75" x14ac:dyDescent="0.25">
      <c r="A49" s="4" t="s">
        <v>22</v>
      </c>
      <c r="B49" s="12"/>
    </row>
    <row r="50" spans="1:2" ht="15.75" x14ac:dyDescent="0.25">
      <c r="A50" s="4" t="s">
        <v>106</v>
      </c>
      <c r="B50" s="12"/>
    </row>
    <row r="51" spans="1:2" ht="15.75" x14ac:dyDescent="0.25">
      <c r="A51" s="9" t="s">
        <v>114</v>
      </c>
      <c r="B51" s="12">
        <v>0</v>
      </c>
    </row>
    <row r="52" spans="1:2" ht="15.75" x14ac:dyDescent="0.25">
      <c r="A52" s="9" t="s">
        <v>115</v>
      </c>
      <c r="B52" s="12">
        <v>0</v>
      </c>
    </row>
    <row r="53" spans="1:2" ht="15.75" x14ac:dyDescent="0.25">
      <c r="A53" s="9" t="s">
        <v>11</v>
      </c>
      <c r="B53" s="12">
        <v>0</v>
      </c>
    </row>
    <row r="54" spans="1:2" ht="15.75" x14ac:dyDescent="0.25">
      <c r="A54" s="4" t="s">
        <v>64</v>
      </c>
      <c r="B54" s="10">
        <f>SUM(B51:B53)</f>
        <v>0</v>
      </c>
    </row>
    <row r="55" spans="1:2" ht="15.75" x14ac:dyDescent="0.25">
      <c r="A55" s="4"/>
      <c r="B55" s="10"/>
    </row>
    <row r="56" spans="1:2" ht="15.75" x14ac:dyDescent="0.25">
      <c r="A56" s="4" t="s">
        <v>107</v>
      </c>
      <c r="B56" s="12"/>
    </row>
    <row r="57" spans="1:2" ht="15.75" x14ac:dyDescent="0.25">
      <c r="A57" s="13" t="s">
        <v>23</v>
      </c>
      <c r="B57" s="12">
        <v>1.84</v>
      </c>
    </row>
    <row r="58" spans="1:2" ht="15.75" x14ac:dyDescent="0.25">
      <c r="A58" s="13" t="s">
        <v>24</v>
      </c>
      <c r="B58" s="12">
        <v>1.03</v>
      </c>
    </row>
    <row r="59" spans="1:2" ht="15.75" x14ac:dyDescent="0.25">
      <c r="A59" s="13" t="s">
        <v>25</v>
      </c>
      <c r="B59" s="12">
        <v>1.4</v>
      </c>
    </row>
    <row r="60" spans="1:2" ht="15.75" x14ac:dyDescent="0.25">
      <c r="A60" s="13" t="s">
        <v>26</v>
      </c>
      <c r="B60" s="12">
        <v>21.38</v>
      </c>
    </row>
    <row r="61" spans="1:2" ht="15.75" x14ac:dyDescent="0.25">
      <c r="A61" s="13" t="s">
        <v>27</v>
      </c>
      <c r="B61" s="12">
        <v>2.46</v>
      </c>
    </row>
    <row r="62" spans="1:2" ht="15.75" x14ac:dyDescent="0.25">
      <c r="A62" s="13" t="s">
        <v>128</v>
      </c>
      <c r="B62" s="12">
        <v>1.19</v>
      </c>
    </row>
    <row r="63" spans="1:2" ht="15.75" x14ac:dyDescent="0.25">
      <c r="A63" s="13" t="s">
        <v>116</v>
      </c>
      <c r="B63" s="12">
        <v>0.16</v>
      </c>
    </row>
    <row r="64" spans="1:2" ht="15.75" x14ac:dyDescent="0.25">
      <c r="A64" s="13" t="s">
        <v>28</v>
      </c>
      <c r="B64" s="12">
        <v>1.89</v>
      </c>
    </row>
    <row r="65" spans="1:2" ht="15.75" x14ac:dyDescent="0.25">
      <c r="A65" s="13" t="s">
        <v>117</v>
      </c>
      <c r="B65" s="12">
        <v>15.71</v>
      </c>
    </row>
    <row r="66" spans="1:2" ht="15.75" x14ac:dyDescent="0.25">
      <c r="A66" s="13" t="s">
        <v>29</v>
      </c>
      <c r="B66" s="12">
        <v>17.7</v>
      </c>
    </row>
    <row r="67" spans="1:2" ht="15.75" x14ac:dyDescent="0.25">
      <c r="A67" s="13" t="s">
        <v>30</v>
      </c>
      <c r="B67" s="12">
        <v>12.13</v>
      </c>
    </row>
    <row r="68" spans="1:2" ht="15.75" x14ac:dyDescent="0.25">
      <c r="A68" s="13" t="s">
        <v>31</v>
      </c>
      <c r="B68" s="12">
        <v>0.99</v>
      </c>
    </row>
    <row r="69" spans="1:2" ht="15.75" x14ac:dyDescent="0.25">
      <c r="A69" s="13" t="s">
        <v>32</v>
      </c>
      <c r="B69" s="12">
        <v>15.59</v>
      </c>
    </row>
    <row r="70" spans="1:2" ht="15.75" x14ac:dyDescent="0.25">
      <c r="A70" s="13" t="s">
        <v>33</v>
      </c>
      <c r="B70" s="12">
        <v>12.17</v>
      </c>
    </row>
    <row r="71" spans="1:2" ht="15.75" x14ac:dyDescent="0.25">
      <c r="A71" s="13" t="s">
        <v>129</v>
      </c>
      <c r="B71" s="12">
        <v>5.81</v>
      </c>
    </row>
    <row r="72" spans="1:2" ht="15.75" x14ac:dyDescent="0.25">
      <c r="A72" s="13" t="s">
        <v>122</v>
      </c>
      <c r="B72" s="12">
        <v>7.32</v>
      </c>
    </row>
    <row r="73" spans="1:2" ht="15.75" x14ac:dyDescent="0.25">
      <c r="A73" s="13" t="s">
        <v>143</v>
      </c>
      <c r="B73" s="12">
        <v>14.23</v>
      </c>
    </row>
    <row r="74" spans="1:2" ht="15.75" x14ac:dyDescent="0.25">
      <c r="A74" s="13" t="s">
        <v>134</v>
      </c>
      <c r="B74" s="12">
        <v>1.05</v>
      </c>
    </row>
    <row r="75" spans="1:2" ht="15.75" x14ac:dyDescent="0.25">
      <c r="A75" s="13" t="s">
        <v>123</v>
      </c>
      <c r="B75" s="12">
        <v>29</v>
      </c>
    </row>
    <row r="76" spans="1:2" ht="15.75" x14ac:dyDescent="0.25">
      <c r="A76" s="13" t="s">
        <v>130</v>
      </c>
      <c r="B76" s="12">
        <v>2.71</v>
      </c>
    </row>
    <row r="77" spans="1:2" ht="15.75" x14ac:dyDescent="0.25">
      <c r="A77" s="13" t="s">
        <v>131</v>
      </c>
      <c r="B77" s="12">
        <v>1.36</v>
      </c>
    </row>
    <row r="78" spans="1:2" ht="15.75" x14ac:dyDescent="0.25">
      <c r="A78" s="13" t="s">
        <v>34</v>
      </c>
      <c r="B78" s="12">
        <v>20.28</v>
      </c>
    </row>
    <row r="79" spans="1:2" ht="15.75" x14ac:dyDescent="0.25">
      <c r="A79" s="13" t="s">
        <v>35</v>
      </c>
      <c r="B79" s="12">
        <v>1.68</v>
      </c>
    </row>
    <row r="80" spans="1:2" ht="15.75" x14ac:dyDescent="0.25">
      <c r="A80" s="13" t="s">
        <v>36</v>
      </c>
      <c r="B80" s="12">
        <v>14.01</v>
      </c>
    </row>
    <row r="81" spans="1:2" ht="15.75" x14ac:dyDescent="0.25">
      <c r="A81" s="13" t="s">
        <v>37</v>
      </c>
      <c r="B81" s="12">
        <v>40.53</v>
      </c>
    </row>
    <row r="82" spans="1:2" ht="15.75" x14ac:dyDescent="0.25">
      <c r="A82" s="13" t="s">
        <v>38</v>
      </c>
      <c r="B82" s="12">
        <v>5.88</v>
      </c>
    </row>
    <row r="83" spans="1:2" ht="15.75" x14ac:dyDescent="0.25">
      <c r="A83" s="13" t="s">
        <v>39</v>
      </c>
      <c r="B83" s="12">
        <v>7.57</v>
      </c>
    </row>
    <row r="84" spans="1:2" ht="15.75" x14ac:dyDescent="0.25">
      <c r="A84" s="13" t="s">
        <v>132</v>
      </c>
      <c r="B84" s="12">
        <v>5.4</v>
      </c>
    </row>
    <row r="85" spans="1:2" ht="15.75" x14ac:dyDescent="0.25">
      <c r="A85" s="13" t="s">
        <v>119</v>
      </c>
      <c r="B85" s="12">
        <v>14.7</v>
      </c>
    </row>
    <row r="86" spans="1:2" ht="15.75" x14ac:dyDescent="0.25">
      <c r="A86" s="13" t="s">
        <v>40</v>
      </c>
      <c r="B86" s="12">
        <v>4.1900000000000004</v>
      </c>
    </row>
    <row r="87" spans="1:2" ht="15.75" x14ac:dyDescent="0.25">
      <c r="A87" s="13" t="s">
        <v>41</v>
      </c>
      <c r="B87" s="12">
        <v>2.31</v>
      </c>
    </row>
    <row r="88" spans="1:2" ht="15.75" x14ac:dyDescent="0.25">
      <c r="A88" s="13" t="s">
        <v>42</v>
      </c>
      <c r="B88" s="12">
        <v>3.9</v>
      </c>
    </row>
    <row r="89" spans="1:2" ht="15.75" x14ac:dyDescent="0.25">
      <c r="A89" s="13" t="s">
        <v>43</v>
      </c>
      <c r="B89" s="12">
        <v>15.37</v>
      </c>
    </row>
    <row r="90" spans="1:2" ht="15.75" x14ac:dyDescent="0.25">
      <c r="A90" s="13" t="s">
        <v>44</v>
      </c>
      <c r="B90" s="12">
        <v>3.54</v>
      </c>
    </row>
    <row r="91" spans="1:2" ht="15.75" x14ac:dyDescent="0.25">
      <c r="A91" s="13" t="s">
        <v>45</v>
      </c>
      <c r="B91" s="12">
        <v>10.5</v>
      </c>
    </row>
    <row r="92" spans="1:2" ht="15.75" x14ac:dyDescent="0.25">
      <c r="A92" s="13" t="s">
        <v>46</v>
      </c>
      <c r="B92" s="12">
        <v>2.99</v>
      </c>
    </row>
    <row r="93" spans="1:2" ht="15.75" x14ac:dyDescent="0.25">
      <c r="A93" s="13" t="s">
        <v>118</v>
      </c>
      <c r="B93" s="12">
        <v>7.71</v>
      </c>
    </row>
    <row r="94" spans="1:2" ht="15.75" x14ac:dyDescent="0.25">
      <c r="A94" s="13" t="s">
        <v>47</v>
      </c>
      <c r="B94" s="12">
        <v>1.48</v>
      </c>
    </row>
    <row r="95" spans="1:2" ht="15.75" x14ac:dyDescent="0.25">
      <c r="A95" s="13" t="s">
        <v>48</v>
      </c>
      <c r="B95" s="12">
        <v>7.15</v>
      </c>
    </row>
    <row r="96" spans="1:2" ht="15.75" x14ac:dyDescent="0.25">
      <c r="A96" s="13" t="s">
        <v>49</v>
      </c>
      <c r="B96" s="12">
        <v>26.79</v>
      </c>
    </row>
    <row r="97" spans="1:2" ht="15.75" x14ac:dyDescent="0.25">
      <c r="A97" s="13" t="s">
        <v>50</v>
      </c>
      <c r="B97" s="12">
        <v>12.03</v>
      </c>
    </row>
    <row r="98" spans="1:2" ht="15.75" x14ac:dyDescent="0.25">
      <c r="A98" s="13" t="s">
        <v>51</v>
      </c>
      <c r="B98" s="12">
        <v>7.18</v>
      </c>
    </row>
    <row r="99" spans="1:2" ht="15.75" x14ac:dyDescent="0.25">
      <c r="A99" s="13" t="s">
        <v>52</v>
      </c>
      <c r="B99" s="12">
        <v>13.19</v>
      </c>
    </row>
    <row r="100" spans="1:2" ht="15.75" x14ac:dyDescent="0.25">
      <c r="A100" s="13" t="s">
        <v>124</v>
      </c>
      <c r="B100" s="12">
        <v>3.72</v>
      </c>
    </row>
    <row r="101" spans="1:2" ht="15.75" x14ac:dyDescent="0.25">
      <c r="A101" s="4" t="s">
        <v>65</v>
      </c>
      <c r="B101" s="10">
        <f>SUM(B57:B100)</f>
        <v>399.22</v>
      </c>
    </row>
    <row r="102" spans="1:2" ht="15.75" x14ac:dyDescent="0.25">
      <c r="A102" s="4"/>
      <c r="B102" s="10"/>
    </row>
    <row r="103" spans="1:2" ht="15.75" x14ac:dyDescent="0.25">
      <c r="A103" s="4" t="s">
        <v>53</v>
      </c>
      <c r="B103" s="10">
        <f>B16+B24+B30+B36+B43+B47+B54+B101</f>
        <v>1059.27</v>
      </c>
    </row>
    <row r="104" spans="1:2" ht="15.75" x14ac:dyDescent="0.25">
      <c r="A104" s="4"/>
      <c r="B104" s="10"/>
    </row>
    <row r="105" spans="1:2" ht="15.75" x14ac:dyDescent="0.25">
      <c r="A105" s="4" t="s">
        <v>61</v>
      </c>
      <c r="B105" s="11">
        <f>'נספח 1'!B40</f>
        <v>2394345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Shiran</cp:lastModifiedBy>
  <dcterms:created xsi:type="dcterms:W3CDTF">2015-01-21T15:01:55Z</dcterms:created>
  <dcterms:modified xsi:type="dcterms:W3CDTF">2022-03-03T08:19:16Z</dcterms:modified>
</cp:coreProperties>
</file>