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אתר אינטרנט\אתר אינטרנט חדש - שירן 2022\הוצאות ישירות\2024\"/>
    </mc:Choice>
  </mc:AlternateContent>
  <xr:revisionPtr revIDLastSave="0" documentId="13_ncr:1_{7DEC8155-5FD1-44C3-9329-D71C529F5C16}" xr6:coauthVersionLast="47" xr6:coauthVersionMax="47" xr10:uidLastSave="{00000000-0000-0000-0000-000000000000}"/>
  <bookViews>
    <workbookView xWindow="-120" yWindow="-120" windowWidth="29040" windowHeight="15720" xr2:uid="{FA4C633C-E746-4D05-B149-E2FAD52782C5}"/>
  </bookViews>
  <sheets>
    <sheet name="15404" sheetId="1" r:id="rId1"/>
  </sheets>
  <externalReferences>
    <externalReference r:id="rId2"/>
    <externalReference r:id="rId3"/>
  </externalReferences>
  <definedNames>
    <definedName name="Castod">'[1]הפעלה דוח הוצאות ישירות'!$D$7</definedName>
    <definedName name="comp_name">'[1]הפעלה דוח הוצאות ישירות'!$D$3</definedName>
    <definedName name="Date1">[2]הפעלה!$C$7</definedName>
    <definedName name="kupaNoga">OFFSET([2]startSettings!$B$2,0,0,COUNTA([2]startSettings!$B:$B)-1,1)</definedName>
    <definedName name="MaslulNoga">OFFSET([2]startSettings!$J$2,0,0,COUNTA([2]startSettings!$J:$J)-1,1)</definedName>
    <definedName name="mngCompany">[2]הפעלה!$C$5</definedName>
    <definedName name="SUG_MUZAR">'[1]הפעלה דוח הוצאות ישירות'!$D$4</definedName>
    <definedName name="to_date">'[1]הפעלה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31" i="1" s="1"/>
  <c r="D67" i="1" s="1"/>
  <c r="D37" i="1"/>
  <c r="D54" i="1"/>
  <c r="D57" i="1"/>
  <c r="D60" i="1" l="1"/>
  <c r="D62" i="1" s="1"/>
</calcChain>
</file>

<file path=xl/sharedStrings.xml><?xml version="1.0" encoding="utf-8"?>
<sst xmlns="http://schemas.openxmlformats.org/spreadsheetml/2006/main" count="50" uniqueCount="48">
  <si>
    <t>19. De: שיעור הוצאות ישירות (סכום של סעיף 9 וסעיף 18)</t>
  </si>
  <si>
    <t>שנת הכספים הבאה 2025</t>
  </si>
  <si>
    <t xml:space="preserve">18. שיעור מגבלת עמלת ניהול חיצוני שהמשקיע המוסדי הצהיר עליה בהתאם לתקנה 2א לתקנות הוצאות ישירות עבור </t>
  </si>
  <si>
    <t>סך הכל הוצאות ישירות (לצורך חישוב שיעור עלות שנתית צפויה)</t>
  </si>
  <si>
    <t>17. שיעור סך ההוצאות הישירות מתוך יתרת נכסים ממוצעת (חלוקה של סעיף 16 בסעיף 8)</t>
  </si>
  <si>
    <t>16. סך כל הוצאות ישירות (סכום של סעיף 7 וסעיף 11 בניכוי סעיף 15א)</t>
  </si>
  <si>
    <t>סך הכל הוצאות ישירות בפועל (למעט דמי ניהול משתנים כאמור בסעיף 10)</t>
  </si>
  <si>
    <t>15.ב שיעור עמלת ניהול חיצוני בפועל לאחר החזר, (חלוקה של התוצאה של סעיף 11 בניכוי סעיף 15א, בסעיף 8.ב)</t>
  </si>
  <si>
    <t>15.א סכום שהוחזר לחוסכים (אם הוחזר)</t>
  </si>
  <si>
    <t>14. ההפרש בין שיעור מגבלת עמלת ניהול חיצוני מוצהרת לבין שיעור  עמלת ניהול חיצוני בפועל (סעיף 13 פחות סעיף 12)</t>
  </si>
  <si>
    <t>13. שיעור מגבלת עמלת ניהול חיצוני שהמשקיע המוסדי הצהיר עליה עבור שנת הכספים שהסתיימה</t>
  </si>
  <si>
    <t>12. שיעור עמלת ניהול חיצוני בפועל  לפני החזר, ככל שבוצע (חלוקה של סעיף 11 בסעיף 8.ב)</t>
  </si>
  <si>
    <t>ט. סך תשלומים בגין השקעה בקרן טכנולוגיה עילית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</si>
  <si>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</si>
  <si>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</si>
  <si>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ז. סך תשלומים בגין השקעה בקרנות נאמנות ישראליות כאשר 75 אחוזים לפחות מנכסי הקרן מושקעים בנכסים שלא</t>
  </si>
  <si>
    <t>ישראל ואינם נסחרים או מוחזקים בה</t>
  </si>
  <si>
    <t>ו. סך תשלומים בגין השקעה בקרנות סל כאשר 75 אחוזים לפחות מנכסי הקרן הם נכסים שלא הונפקו במדינת</t>
  </si>
  <si>
    <t>לפי מדדים שעליהם הורה הממונה ובתנאים שהורה</t>
  </si>
  <si>
    <t>ה. סך תשלומים בגין השקעה בקרנות סל כאשר 75 אחוזים לפחות מנכסי הקרן הם נכסים שהונפקו במדינת ישראל</t>
  </si>
  <si>
    <t>ד. סך תשלומים למנהלי תיקים זרים</t>
  </si>
  <si>
    <t>ג. סך תשלומים למנהלי תיקים ישראלים בגין השקעה בחול</t>
  </si>
  <si>
    <t>ב. סך תשלומים הנובעים מהשקעה בקרנות השקעה בחול</t>
  </si>
  <si>
    <t>א. סך תשלומים הנובעים מהשקעה בקרנות השקעה בישראל</t>
  </si>
  <si>
    <t>11. סהכ הוצאות ישירות מסוג "עמלת ניהול חיצוני" (סכום סעיפים 11 א. עד 11 ט.)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</si>
  <si>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</si>
  <si>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</si>
  <si>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9. שיעור שנתי של הוצאות ישירות שאינן מסוג עמלת ניהול חיצוני (חלוקה של סעיף 7 בסעיף 8)</t>
  </si>
  <si>
    <t>ב. השווי המשוערך של נכסי הקופה או המסלול נכון ליום 31 בדצמבר של שנת הכספים שהסתיימה ב 2023</t>
  </si>
  <si>
    <t>א. השווי המשוערך של נכסי הקופה או המסלול נכון ליום 31 דצמבר של שנת הכספים שהסתיימה ב 2024</t>
  </si>
  <si>
    <t>8. שווי ממוצע של נכסי הקופה או המסלול (ממוצע פשוט של סעיפים 8 א. ו - 8 ב.)</t>
  </si>
  <si>
    <t>7. סך הכל הוצאות ישירות שאינן מסוג עמלת ניהול חיצוני (סכום סעיפים 1 עד 6)</t>
  </si>
  <si>
    <t>6 . סך הוצאות בעד מתן משכנתאות</t>
  </si>
  <si>
    <t>5. סך הוצאות בעד ניהול תביעות</t>
  </si>
  <si>
    <t>4 . מסים החלים על משקיע מוסדי, על נכסיו, על הכנסותיו ועל עסקאות שנעשו בנכסיו</t>
  </si>
  <si>
    <t>ב. הוצאה הנובעת מהשקעה בזכויות במקרקעין</t>
  </si>
  <si>
    <t>א. הוצאה הנובעת מהשקעה בניירות ערך לא סחירים או ממתן הלוואה למי שאינו עמית או מבוטח</t>
  </si>
  <si>
    <t>3 . סך הכל הוצאות הנובעות מהשקעות לא סחירות</t>
  </si>
  <si>
    <t>ב. סך עמלות קסטודיאן לצדדים שאינם קשורים</t>
  </si>
  <si>
    <t>א. סך עמלות קסטודיאן לצדדים קשורים</t>
  </si>
  <si>
    <t>2. סך הכל דמי שמירה בשל ניירות ערך סחירים וכל עמלה שגובה מי שמבצע את משמרות ניירות הערך (קסטודיאן)</t>
  </si>
  <si>
    <t>ב. סך עמלות קנייה ומכירה של ניירות ערך סחירים לצדדים שאינם קשורים</t>
  </si>
  <si>
    <t>א. סך עמלות קנייה ומכירה של ניירות ערך סחירים לצדדים קשורים</t>
  </si>
  <si>
    <t>1. סך הכל עמלות קנייה ומכירה של ניירות ערך סחירים</t>
  </si>
  <si>
    <t>הוצאות ישירות שאינן מסוג עמלת ניהול חיצוני</t>
  </si>
  <si>
    <t>אלפי ש''ח</t>
  </si>
  <si>
    <t>נספח 1 סך ההוצאות הישירות ששולמו בעד כל סוג של הוצאה ישירה לתקופה המסתיימת ביום - 31.12.2024</t>
  </si>
  <si>
    <t>קרן השתלמות לעובדי המדינה עוקב מדד S&amp;P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</si>
</sst>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rgb="FF000000"/>
      <name val="Arial"/>
      <family val="2"/>
    </font>
    <font>
      <sz val="14"/>
      <color rgb="FF000000"/>
      <name val="Arial"/>
      <family val="2"/>
      <scheme val="minor"/>
    </font>
    <font>
      <sz val="14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4"/>
      <color rgb="FF000000"/>
      <name val="Arial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164" fontId="3" fillId="0" borderId="0" xfId="1" applyFont="1" applyFill="1"/>
    <xf numFmtId="0" fontId="2" fillId="0" borderId="0" xfId="0" applyFont="1" applyAlignment="1">
      <alignment horizontal="right" readingOrder="1"/>
    </xf>
    <xf numFmtId="10" fontId="4" fillId="0" borderId="0" xfId="2" applyNumberFormat="1" applyFont="1" applyFill="1"/>
    <xf numFmtId="0" fontId="2" fillId="0" borderId="0" xfId="0" applyFont="1" applyAlignment="1">
      <alignment horizontal="right" readingOrder="2"/>
    </xf>
    <xf numFmtId="164" fontId="4" fillId="0" borderId="0" xfId="1" applyFont="1" applyFill="1"/>
    <xf numFmtId="0" fontId="5" fillId="0" borderId="0" xfId="0" applyFont="1" applyAlignment="1">
      <alignment horizontal="right" readingOrder="2"/>
    </xf>
    <xf numFmtId="164" fontId="3" fillId="0" borderId="0" xfId="1" applyFont="1" applyFill="1" applyAlignment="1">
      <alignment horizontal="center"/>
    </xf>
    <xf numFmtId="2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 readingOrder="1"/>
    </xf>
    <xf numFmtId="164" fontId="6" fillId="0" borderId="0" xfId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readingOrder="2"/>
    </xf>
    <xf numFmtId="0" fontId="7" fillId="0" borderId="0" xfId="0" applyFont="1" applyAlignment="1">
      <alignment horizontal="right" readingOrder="1"/>
    </xf>
    <xf numFmtId="0" fontId="8" fillId="0" borderId="0" xfId="0" applyFont="1" applyAlignment="1">
      <alignment horizontal="right" readingOrder="1"/>
    </xf>
    <xf numFmtId="10" fontId="3" fillId="0" borderId="0" xfId="2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ccount\Name\ALL\&#1510;&#1493;&#1493;&#1514;%20&#1513;&#1497;\&#1492;&#1493;&#1510;&#1488;&#1493;&#1514;%20&#1497;&#1513;&#1497;&#1512;&#1493;&#1514;\2023\Q4\&#1512;&#1490;&#1493;&#1500;&#1510;&#1497;&#1492;%20&#1495;&#1491;&#1513;&#1492;\&#1512;&#1493;&#1508;&#1488;&#1497;&#1501;\&#1492;&#1493;&#1510;&#1488;&#1493;&#1514;%20&#1497;&#1513;&#1497;&#1512;&#1493;&#1514;%20V17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&#1506;&#1493;&#1489;&#1491;&#1497;%20&#1502;&#1491;&#1497;&#1504;&#1492;/2024/&#1492;&#1493;&#1510;&#1488;&#1493;&#1514;%20&#1497;&#1513;&#1497;&#1512;&#1493;&#1514;/&#1512;&#1489;&#1506;&#1493;&#1503;%204/&#1511;&#1489;&#1510;&#1497;%20&#1506;&#1489;&#1493;&#1491;&#1492;/&#1505;&#1497;&#1499;&#1493;&#1501;%20&#1492;&#1493;&#1510;&#1488;&#1493;&#1514;%20&#1497;&#1513;&#1497;&#1512;&#1493;&#1514;/31-12-2024/&#1505;&#1497;&#1499;&#1493;&#1501;%20&#1492;&#1493;&#1510;&#1488;&#1493;&#1514;%20&#1497;&#1513;&#1497;&#1512;&#1493;&#1514;%20650%2031-12-2024.xlsm" TargetMode="External"/><Relationship Id="rId1" Type="http://schemas.openxmlformats.org/officeDocument/2006/relationships/externalLinkPath" Target="/&#1506;&#1493;&#1489;&#1491;&#1497;%20&#1502;&#1491;&#1497;&#1504;&#1492;/2024/&#1492;&#1493;&#1510;&#1488;&#1493;&#1514;%20&#1497;&#1513;&#1497;&#1512;&#1493;&#1514;/&#1512;&#1489;&#1506;&#1493;&#1503;%204/&#1511;&#1489;&#1510;&#1497;%20&#1506;&#1489;&#1493;&#1491;&#1492;/&#1505;&#1497;&#1499;&#1493;&#1501;%20&#1492;&#1493;&#1510;&#1488;&#1493;&#1514;%20&#1497;&#1513;&#1497;&#1512;&#1493;&#1514;/31-12-2024/&#1505;&#1497;&#1499;&#1493;&#1501;%20&#1492;&#1493;&#1510;&#1488;&#1493;&#1514;%20&#1497;&#1513;&#1497;&#1512;&#1493;&#1514;%20650%2031-12-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הפעלה"/>
      <sheetName val="נספח לאוצר"/>
      <sheetName val="codexAttache"/>
      <sheetName val="הנחות עבודה"/>
      <sheetName val="startSettings"/>
      <sheetName val="CONVERT"/>
      <sheetName val="MASLUL"/>
      <sheetName val="importMASLUL"/>
      <sheetName val="KUPOT"/>
      <sheetName val="מיפוי חברות ומסלולים"/>
      <sheetName val="גיליון3"/>
      <sheetName val="נספח 1"/>
      <sheetName val="נספח 2"/>
      <sheetName val="נספח 3"/>
      <sheetName val="LOG1"/>
      <sheetName val="sumLOG1"/>
      <sheetName val="attache1"/>
      <sheetName val="LOG2"/>
      <sheetName val="sumLOG2"/>
      <sheetName val="attache2"/>
      <sheetName val="LOG3"/>
      <sheetName val="sumLOG3"/>
      <sheetName val="attacheMapping"/>
      <sheetName val="attache3"/>
      <sheetName val="סעיפים לוג"/>
      <sheetName val="funds"/>
      <sheetName val="fundsHUL"/>
      <sheetName val="דוח תנועות FC דנאל"/>
      <sheetName val="sumDanel"/>
      <sheetName val="Atlas_MF"/>
      <sheetName val="sumAtlas"/>
      <sheetName val="מאזן חודש נוכחי"/>
      <sheetName val="מאזן תחילת תקופה"/>
      <sheetName val="sumMazan"/>
      <sheetName val="Manpik"/>
      <sheetName val="קרנות השקעה"/>
      <sheetName val="VALIDATION"/>
      <sheetName val="NAMES"/>
    </sheetNames>
    <sheetDataSet>
      <sheetData sheetId="0">
        <row r="5">
          <cell r="C5" t="str">
            <v>השתלמות עובדי מדינה</v>
          </cell>
        </row>
        <row r="7">
          <cell r="C7">
            <v>45657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KupaNoga</v>
          </cell>
          <cell r="J1" t="str">
            <v>מספר אוצר</v>
          </cell>
        </row>
        <row r="2">
          <cell r="B2">
            <v>650</v>
          </cell>
          <cell r="J2">
            <v>382</v>
          </cell>
        </row>
        <row r="3">
          <cell r="B3">
            <v>650</v>
          </cell>
          <cell r="J3">
            <v>1404</v>
          </cell>
        </row>
        <row r="4">
          <cell r="B4">
            <v>650</v>
          </cell>
          <cell r="J4">
            <v>9479</v>
          </cell>
        </row>
        <row r="5">
          <cell r="B5">
            <v>650</v>
          </cell>
          <cell r="J5">
            <v>7635</v>
          </cell>
        </row>
        <row r="6">
          <cell r="B6">
            <v>650</v>
          </cell>
          <cell r="J6">
            <v>11414</v>
          </cell>
        </row>
        <row r="7">
          <cell r="B7">
            <v>650</v>
          </cell>
          <cell r="J7">
            <v>15404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2E8FC-5DC5-438A-8E74-95F360126A3A}">
  <dimension ref="B1:E67"/>
  <sheetViews>
    <sheetView showGridLines="0" rightToLeft="1" tabSelected="1" topLeftCell="A36" zoomScale="85" zoomScaleNormal="85" workbookViewId="0">
      <selection activeCell="D65" sqref="D65"/>
    </sheetView>
  </sheetViews>
  <sheetFormatPr defaultColWidth="9.125" defaultRowHeight="18" x14ac:dyDescent="0.25"/>
  <cols>
    <col min="1" max="1" width="2.75" style="1" customWidth="1"/>
    <col min="2" max="2" width="5.625" style="3" customWidth="1"/>
    <col min="3" max="3" width="130.625" style="1" customWidth="1"/>
    <col min="4" max="4" width="18.25" style="2" bestFit="1" customWidth="1"/>
    <col min="5" max="5" width="10.625" style="1" bestFit="1" customWidth="1"/>
    <col min="6" max="16384" width="9.125" style="1"/>
  </cols>
  <sheetData>
    <row r="1" spans="2:5" s="14" customFormat="1" x14ac:dyDescent="0.25">
      <c r="B1" s="17"/>
      <c r="D1" s="2"/>
    </row>
    <row r="2" spans="2:5" s="14" customFormat="1" ht="18" customHeight="1" x14ac:dyDescent="0.25">
      <c r="B2" s="18" t="s">
        <v>47</v>
      </c>
      <c r="C2" s="15"/>
      <c r="D2" s="2"/>
    </row>
    <row r="3" spans="2:5" s="14" customFormat="1" ht="18" customHeight="1" x14ac:dyDescent="0.25">
      <c r="B3" s="17"/>
      <c r="D3" s="2"/>
    </row>
    <row r="4" spans="2:5" s="14" customFormat="1" ht="18" customHeight="1" x14ac:dyDescent="0.25">
      <c r="B4" s="16" t="s">
        <v>46</v>
      </c>
      <c r="C4" s="15"/>
      <c r="D4" s="12" t="s">
        <v>45</v>
      </c>
    </row>
    <row r="5" spans="2:5" ht="18" customHeight="1" x14ac:dyDescent="0.25">
      <c r="B5" s="7"/>
      <c r="C5" s="13"/>
      <c r="D5" s="12"/>
    </row>
    <row r="6" spans="2:5" ht="18" customHeight="1" x14ac:dyDescent="0.25">
      <c r="B6" s="11" t="s">
        <v>44</v>
      </c>
    </row>
    <row r="7" spans="2:5" ht="18" customHeight="1" x14ac:dyDescent="0.25">
      <c r="B7" s="5" t="s">
        <v>43</v>
      </c>
      <c r="D7" s="8">
        <v>0</v>
      </c>
    </row>
    <row r="8" spans="2:5" ht="18" customHeight="1" x14ac:dyDescent="0.25">
      <c r="C8" s="1" t="s">
        <v>42</v>
      </c>
      <c r="D8" s="2">
        <v>0</v>
      </c>
    </row>
    <row r="9" spans="2:5" ht="18" customHeight="1" x14ac:dyDescent="0.25">
      <c r="C9" s="1" t="s">
        <v>41</v>
      </c>
      <c r="D9" s="2">
        <v>0</v>
      </c>
    </row>
    <row r="10" spans="2:5" ht="18" customHeight="1" x14ac:dyDescent="0.25">
      <c r="C10" s="10"/>
    </row>
    <row r="11" spans="2:5" ht="18" customHeight="1" x14ac:dyDescent="0.25">
      <c r="B11" s="5" t="s">
        <v>40</v>
      </c>
      <c r="D11" s="8">
        <v>0</v>
      </c>
    </row>
    <row r="12" spans="2:5" ht="18" customHeight="1" x14ac:dyDescent="0.25">
      <c r="C12" s="3" t="s">
        <v>39</v>
      </c>
      <c r="D12" s="2">
        <v>0</v>
      </c>
      <c r="E12" s="9"/>
    </row>
    <row r="13" spans="2:5" ht="18" customHeight="1" x14ac:dyDescent="0.25">
      <c r="C13" s="3" t="s">
        <v>38</v>
      </c>
      <c r="D13" s="2">
        <v>0</v>
      </c>
    </row>
    <row r="14" spans="2:5" ht="18" customHeight="1" x14ac:dyDescent="0.25">
      <c r="C14" s="3"/>
    </row>
    <row r="15" spans="2:5" ht="18" customHeight="1" x14ac:dyDescent="0.25">
      <c r="B15" s="5" t="s">
        <v>37</v>
      </c>
      <c r="D15" s="8">
        <v>0</v>
      </c>
    </row>
    <row r="16" spans="2:5" ht="18" customHeight="1" x14ac:dyDescent="0.25">
      <c r="C16" s="3" t="s">
        <v>36</v>
      </c>
      <c r="D16" s="2">
        <v>0</v>
      </c>
    </row>
    <row r="17" spans="2:4" ht="18" customHeight="1" x14ac:dyDescent="0.25">
      <c r="C17" s="3" t="s">
        <v>35</v>
      </c>
      <c r="D17" s="2">
        <v>0</v>
      </c>
    </row>
    <row r="18" spans="2:4" ht="18" customHeight="1" x14ac:dyDescent="0.25"/>
    <row r="19" spans="2:4" ht="18" customHeight="1" x14ac:dyDescent="0.25">
      <c r="B19" s="5" t="s">
        <v>34</v>
      </c>
      <c r="D19" s="2">
        <v>0</v>
      </c>
    </row>
    <row r="20" spans="2:4" ht="18" customHeight="1" x14ac:dyDescent="0.25">
      <c r="B20" s="5"/>
    </row>
    <row r="21" spans="2:4" ht="18" customHeight="1" x14ac:dyDescent="0.25">
      <c r="B21" s="5" t="s">
        <v>33</v>
      </c>
      <c r="D21" s="2">
        <v>0</v>
      </c>
    </row>
    <row r="22" spans="2:4" ht="18" customHeight="1" x14ac:dyDescent="0.25">
      <c r="B22" s="5"/>
    </row>
    <row r="23" spans="2:4" ht="18" customHeight="1" x14ac:dyDescent="0.25">
      <c r="B23" s="5" t="s">
        <v>32</v>
      </c>
      <c r="D23" s="2">
        <v>0</v>
      </c>
    </row>
    <row r="24" spans="2:4" ht="18" customHeight="1" x14ac:dyDescent="0.25">
      <c r="B24" s="5"/>
    </row>
    <row r="25" spans="2:4" ht="18" customHeight="1" x14ac:dyDescent="0.25">
      <c r="B25" s="5" t="s">
        <v>31</v>
      </c>
      <c r="D25" s="6">
        <f>D8+D9+D12+D13+D16+D17+D19+D21+D23</f>
        <v>0</v>
      </c>
    </row>
    <row r="26" spans="2:4" ht="18" customHeight="1" x14ac:dyDescent="0.25">
      <c r="B26" s="5"/>
    </row>
    <row r="27" spans="2:4" ht="18" customHeight="1" x14ac:dyDescent="0.25">
      <c r="B27" s="5" t="s">
        <v>30</v>
      </c>
      <c r="D27" s="2">
        <v>1344.5354399999999</v>
      </c>
    </row>
    <row r="28" spans="2:4" ht="18" customHeight="1" x14ac:dyDescent="0.25">
      <c r="C28" s="1" t="s">
        <v>29</v>
      </c>
      <c r="D28" s="2">
        <v>2689.0708799999998</v>
      </c>
    </row>
    <row r="29" spans="2:4" ht="18" customHeight="1" x14ac:dyDescent="0.25">
      <c r="C29" s="1" t="s">
        <v>28</v>
      </c>
      <c r="D29" s="2">
        <v>0</v>
      </c>
    </row>
    <row r="30" spans="2:4" ht="18" customHeight="1" x14ac:dyDescent="0.25"/>
    <row r="31" spans="2:4" ht="18" customHeight="1" x14ac:dyDescent="0.25">
      <c r="B31" s="5" t="s">
        <v>27</v>
      </c>
      <c r="D31" s="6">
        <f>IFERROR(D25/D27,0)</f>
        <v>0</v>
      </c>
    </row>
    <row r="32" spans="2:4" ht="18" customHeight="1" x14ac:dyDescent="0.25">
      <c r="B32" s="5"/>
    </row>
    <row r="33" spans="2:4" ht="18" customHeight="1" x14ac:dyDescent="0.25">
      <c r="B33" s="7" t="s">
        <v>25</v>
      </c>
    </row>
    <row r="34" spans="2:4" ht="18" customHeight="1" x14ac:dyDescent="0.25">
      <c r="B34" s="5" t="s">
        <v>26</v>
      </c>
      <c r="D34" s="2">
        <v>0</v>
      </c>
    </row>
    <row r="35" spans="2:4" ht="18" customHeight="1" x14ac:dyDescent="0.25">
      <c r="B35" s="5"/>
    </row>
    <row r="36" spans="2:4" ht="18" customHeight="1" x14ac:dyDescent="0.25">
      <c r="B36" s="7" t="s">
        <v>25</v>
      </c>
    </row>
    <row r="37" spans="2:4" ht="18" customHeight="1" x14ac:dyDescent="0.25">
      <c r="B37" s="5" t="s">
        <v>24</v>
      </c>
      <c r="D37" s="6">
        <f>SUM(D38:D50)</f>
        <v>0</v>
      </c>
    </row>
    <row r="38" spans="2:4" ht="18" customHeight="1" x14ac:dyDescent="0.25">
      <c r="C38" s="5" t="s">
        <v>23</v>
      </c>
      <c r="D38" s="2">
        <v>0</v>
      </c>
    </row>
    <row r="39" spans="2:4" ht="18" customHeight="1" x14ac:dyDescent="0.25">
      <c r="C39" s="5" t="s">
        <v>22</v>
      </c>
      <c r="D39" s="2">
        <v>0</v>
      </c>
    </row>
    <row r="40" spans="2:4" ht="18" customHeight="1" x14ac:dyDescent="0.25">
      <c r="C40" s="5" t="s">
        <v>21</v>
      </c>
      <c r="D40" s="2">
        <v>0</v>
      </c>
    </row>
    <row r="41" spans="2:4" ht="18" customHeight="1" x14ac:dyDescent="0.25">
      <c r="C41" s="5" t="s">
        <v>20</v>
      </c>
      <c r="D41" s="2">
        <v>0</v>
      </c>
    </row>
    <row r="42" spans="2:4" ht="18" customHeight="1" x14ac:dyDescent="0.25">
      <c r="C42" s="5" t="s">
        <v>19</v>
      </c>
      <c r="D42" s="2">
        <v>0</v>
      </c>
    </row>
    <row r="43" spans="2:4" ht="18" customHeight="1" x14ac:dyDescent="0.25">
      <c r="C43" s="5" t="s">
        <v>18</v>
      </c>
    </row>
    <row r="44" spans="2:4" ht="18" customHeight="1" x14ac:dyDescent="0.25">
      <c r="C44" s="5" t="s">
        <v>17</v>
      </c>
      <c r="D44" s="2">
        <v>0</v>
      </c>
    </row>
    <row r="45" spans="2:4" ht="18" customHeight="1" x14ac:dyDescent="0.25">
      <c r="C45" s="5" t="s">
        <v>16</v>
      </c>
    </row>
    <row r="46" spans="2:4" ht="18" customHeight="1" x14ac:dyDescent="0.25">
      <c r="C46" s="1" t="s">
        <v>15</v>
      </c>
      <c r="D46" s="2">
        <v>0</v>
      </c>
    </row>
    <row r="47" spans="2:4" ht="18" customHeight="1" x14ac:dyDescent="0.25">
      <c r="C47" s="1" t="s">
        <v>13</v>
      </c>
    </row>
    <row r="48" spans="2:4" ht="18" customHeight="1" x14ac:dyDescent="0.25">
      <c r="C48" s="1" t="s">
        <v>14</v>
      </c>
      <c r="D48" s="2">
        <v>0</v>
      </c>
    </row>
    <row r="49" spans="2:4" ht="18" customHeight="1" x14ac:dyDescent="0.25">
      <c r="C49" s="1" t="s">
        <v>13</v>
      </c>
    </row>
    <row r="50" spans="2:4" ht="18" customHeight="1" x14ac:dyDescent="0.25">
      <c r="C50" s="1" t="s">
        <v>12</v>
      </c>
      <c r="D50" s="2">
        <v>0</v>
      </c>
    </row>
    <row r="51" spans="2:4" ht="18" customHeight="1" x14ac:dyDescent="0.25"/>
    <row r="52" spans="2:4" ht="18" customHeight="1" x14ac:dyDescent="0.25">
      <c r="B52" s="5" t="s">
        <v>11</v>
      </c>
      <c r="D52" s="4">
        <v>0</v>
      </c>
    </row>
    <row r="53" spans="2:4" ht="18" customHeight="1" x14ac:dyDescent="0.25">
      <c r="B53" s="5" t="s">
        <v>10</v>
      </c>
      <c r="D53" s="19"/>
    </row>
    <row r="54" spans="2:4" ht="18" customHeight="1" x14ac:dyDescent="0.25">
      <c r="B54" s="5" t="s">
        <v>9</v>
      </c>
      <c r="D54" s="4">
        <f>IFERROR(D53-D52,"הזנה ידנית")</f>
        <v>0</v>
      </c>
    </row>
    <row r="55" spans="2:4" ht="18" customHeight="1" x14ac:dyDescent="0.25">
      <c r="B55" s="5"/>
    </row>
    <row r="56" spans="2:4" ht="18" customHeight="1" x14ac:dyDescent="0.25">
      <c r="B56" s="5" t="s">
        <v>8</v>
      </c>
      <c r="D56" s="2">
        <v>0</v>
      </c>
    </row>
    <row r="57" spans="2:4" ht="18" customHeight="1" x14ac:dyDescent="0.25">
      <c r="B57" s="5" t="s">
        <v>7</v>
      </c>
      <c r="D57" s="4">
        <f>IFERROR((SUM(D38:D50)-D56)/D29,0)</f>
        <v>0</v>
      </c>
    </row>
    <row r="58" spans="2:4" ht="18" customHeight="1" x14ac:dyDescent="0.25">
      <c r="B58" s="5"/>
    </row>
    <row r="59" spans="2:4" ht="18" customHeight="1" x14ac:dyDescent="0.25">
      <c r="B59" s="7" t="s">
        <v>6</v>
      </c>
    </row>
    <row r="60" spans="2:4" ht="18" customHeight="1" x14ac:dyDescent="0.25">
      <c r="B60" s="5" t="s">
        <v>5</v>
      </c>
      <c r="D60" s="6">
        <f>D25+SUM(D38:D50)-D56</f>
        <v>0</v>
      </c>
    </row>
    <row r="61" spans="2:4" ht="18" customHeight="1" x14ac:dyDescent="0.25">
      <c r="B61" s="5"/>
      <c r="D61" s="6"/>
    </row>
    <row r="62" spans="2:4" ht="18" customHeight="1" x14ac:dyDescent="0.25">
      <c r="B62" s="5" t="s">
        <v>4</v>
      </c>
      <c r="D62" s="4">
        <f>IFERROR(D60/D27,0)</f>
        <v>0</v>
      </c>
    </row>
    <row r="63" spans="2:4" ht="18" customHeight="1" x14ac:dyDescent="0.25">
      <c r="B63" s="5"/>
      <c r="D63" s="6"/>
    </row>
    <row r="64" spans="2:4" ht="18" customHeight="1" x14ac:dyDescent="0.25">
      <c r="B64" s="7" t="s">
        <v>3</v>
      </c>
      <c r="D64" s="6"/>
    </row>
    <row r="65" spans="2:4" ht="18" customHeight="1" x14ac:dyDescent="0.25">
      <c r="B65" s="5" t="s">
        <v>2</v>
      </c>
      <c r="D65" s="4">
        <v>4.8999999999999998E-3</v>
      </c>
    </row>
    <row r="66" spans="2:4" ht="18" customHeight="1" x14ac:dyDescent="0.25">
      <c r="B66" s="5" t="s">
        <v>1</v>
      </c>
      <c r="D66" s="6"/>
    </row>
    <row r="67" spans="2:4" ht="18" customHeight="1" x14ac:dyDescent="0.25">
      <c r="B67" s="5" t="s">
        <v>0</v>
      </c>
      <c r="D67" s="4">
        <f>IFERROR(D31+D65,"יש להשלים את סעיף 18")</f>
        <v>4.8999999999999998E-3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15404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Shiran</dc:creator>
  <cp:lastModifiedBy>Shiran</cp:lastModifiedBy>
  <dcterms:created xsi:type="dcterms:W3CDTF">2025-06-11T07:14:04Z</dcterms:created>
  <dcterms:modified xsi:type="dcterms:W3CDTF">2026-06-03T09:42:11Z</dcterms:modified>
</cp:coreProperties>
</file>